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Acustica_Illuminotecnica_2015\XLS-2019\"/>
    </mc:Choice>
  </mc:AlternateContent>
  <bookViews>
    <workbookView xWindow="945" yWindow="0" windowWidth="14385" windowHeight="8220"/>
  </bookViews>
  <sheets>
    <sheet name="Fattore Luce Diurna" sheetId="1" r:id="rId1"/>
  </sheets>
  <definedNames>
    <definedName name="A">'Fattore Luce Diurna'!$B$4</definedName>
    <definedName name="Afin">'Fattore Luce Diurna'!$B$11</definedName>
    <definedName name="B">'Fattore Luce Diurna'!$B$5</definedName>
    <definedName name="H">'Fattore Luce Diurna'!$B$6</definedName>
    <definedName name="Stot">'Fattore Luce Diurna'!$B$7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22" i="1"/>
  <c r="M22" i="1"/>
  <c r="L22" i="1"/>
  <c r="H22" i="1"/>
  <c r="H21" i="1"/>
  <c r="B21" i="1"/>
  <c r="D7" i="1"/>
  <c r="B11" i="1"/>
  <c r="B10" i="1"/>
  <c r="B8" i="1"/>
  <c r="B9" i="1" s="1"/>
  <c r="B7" i="1"/>
</calcChain>
</file>

<file path=xl/sharedStrings.xml><?xml version="1.0" encoding="utf-8"?>
<sst xmlns="http://schemas.openxmlformats.org/spreadsheetml/2006/main" count="37" uniqueCount="31">
  <si>
    <t>Fattore luce diurna aula 8</t>
  </si>
  <si>
    <t>Dimensioni del locale</t>
  </si>
  <si>
    <t>A =</t>
  </si>
  <si>
    <t>m</t>
  </si>
  <si>
    <t>B =</t>
  </si>
  <si>
    <t>H =</t>
  </si>
  <si>
    <t>Stot =</t>
  </si>
  <si>
    <t>m2</t>
  </si>
  <si>
    <t>Spav =</t>
  </si>
  <si>
    <t>Ssoff =</t>
  </si>
  <si>
    <t>Sinton =</t>
  </si>
  <si>
    <t>Afin =</t>
  </si>
  <si>
    <t>rho</t>
  </si>
  <si>
    <t>rhom</t>
  </si>
  <si>
    <t>Calcolo di Eta</t>
  </si>
  <si>
    <t>Epsilon</t>
  </si>
  <si>
    <t>Psi</t>
  </si>
  <si>
    <t>Vetrata</t>
  </si>
  <si>
    <t>A (m2)</t>
  </si>
  <si>
    <t>h</t>
  </si>
  <si>
    <t xml:space="preserve">H </t>
  </si>
  <si>
    <t>La</t>
  </si>
  <si>
    <t>(H-h)/La</t>
  </si>
  <si>
    <t>Finestra</t>
  </si>
  <si>
    <t>p</t>
  </si>
  <si>
    <t>Lf</t>
  </si>
  <si>
    <t>hf</t>
  </si>
  <si>
    <t>hf/p</t>
  </si>
  <si>
    <t>Lf/p</t>
  </si>
  <si>
    <t>=</t>
  </si>
  <si>
    <t>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</si>
</sst>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 applyAlignment="1">
      <alignment horizontal="right"/>
    </xf>
    <xf numFmtId="10" fontId="1" fillId="2" borderId="0" xfId="0" applyNumberFormat="1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36681</xdr:colOff>
      <xdr:row>0</xdr:row>
      <xdr:rowOff>127015</xdr:rowOff>
    </xdr:from>
    <xdr:to>
      <xdr:col>6</xdr:col>
      <xdr:colOff>484916</xdr:colOff>
      <xdr:row>6</xdr:row>
      <xdr:rowOff>6477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579" y="127015"/>
          <a:ext cx="1675184" cy="1041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9</xdr:col>
      <xdr:colOff>198564</xdr:colOff>
      <xdr:row>43</xdr:row>
      <xdr:rowOff>117431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01542"/>
          <a:ext cx="5717845" cy="4031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361950</xdr:colOff>
      <xdr:row>28</xdr:row>
      <xdr:rowOff>123825</xdr:rowOff>
    </xdr:from>
    <xdr:to>
      <xdr:col>1</xdr:col>
      <xdr:colOff>361950</xdr:colOff>
      <xdr:row>40</xdr:row>
      <xdr:rowOff>66676</xdr:rowOff>
    </xdr:to>
    <xdr:cxnSp macro="">
      <xdr:nvCxnSpPr>
        <xdr:cNvPr id="6" name="Straight Connector 5"/>
        <xdr:cNvCxnSpPr/>
      </xdr:nvCxnSpPr>
      <xdr:spPr>
        <a:xfrm flipV="1">
          <a:off x="971550" y="5457825"/>
          <a:ext cx="0" cy="22288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28</xdr:row>
      <xdr:rowOff>180975</xdr:rowOff>
    </xdr:from>
    <xdr:to>
      <xdr:col>3</xdr:col>
      <xdr:colOff>485776</xdr:colOff>
      <xdr:row>28</xdr:row>
      <xdr:rowOff>180976</xdr:rowOff>
    </xdr:to>
    <xdr:cxnSp macro="">
      <xdr:nvCxnSpPr>
        <xdr:cNvPr id="7" name="Straight Connector 6"/>
        <xdr:cNvCxnSpPr/>
      </xdr:nvCxnSpPr>
      <xdr:spPr>
        <a:xfrm>
          <a:off x="600075" y="5514975"/>
          <a:ext cx="1714501" cy="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23</xdr:row>
      <xdr:rowOff>0</xdr:rowOff>
    </xdr:from>
    <xdr:to>
      <xdr:col>18</xdr:col>
      <xdr:colOff>41869</xdr:colOff>
      <xdr:row>43</xdr:row>
      <xdr:rowOff>15505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0879" y="4333352"/>
          <a:ext cx="4898572" cy="378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516611</xdr:colOff>
      <xdr:row>30</xdr:row>
      <xdr:rowOff>72649</xdr:rowOff>
    </xdr:from>
    <xdr:to>
      <xdr:col>13</xdr:col>
      <xdr:colOff>524683</xdr:colOff>
      <xdr:row>40</xdr:row>
      <xdr:rowOff>152724</xdr:rowOff>
    </xdr:to>
    <xdr:cxnSp macro="">
      <xdr:nvCxnSpPr>
        <xdr:cNvPr id="12" name="Straight Connector 11"/>
        <xdr:cNvCxnSpPr/>
      </xdr:nvCxnSpPr>
      <xdr:spPr>
        <a:xfrm flipV="1">
          <a:off x="8491780" y="5884513"/>
          <a:ext cx="8072" cy="20173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363241</xdr:colOff>
      <xdr:row>30</xdr:row>
      <xdr:rowOff>72650</xdr:rowOff>
    </xdr:from>
    <xdr:to>
      <xdr:col>13</xdr:col>
      <xdr:colOff>532755</xdr:colOff>
      <xdr:row>30</xdr:row>
      <xdr:rowOff>88793</xdr:rowOff>
    </xdr:to>
    <xdr:cxnSp macro="">
      <xdr:nvCxnSpPr>
        <xdr:cNvPr id="14" name="Straight Connector 13"/>
        <xdr:cNvCxnSpPr/>
      </xdr:nvCxnSpPr>
      <xdr:spPr>
        <a:xfrm flipV="1">
          <a:off x="6497987" y="5884514"/>
          <a:ext cx="2009937" cy="1614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</xdr:row>
      <xdr:rowOff>0</xdr:rowOff>
    </xdr:from>
    <xdr:to>
      <xdr:col>3</xdr:col>
      <xdr:colOff>242161</xdr:colOff>
      <xdr:row>18</xdr:row>
      <xdr:rowOff>187616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8475"/>
          <a:ext cx="2082585" cy="11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118" zoomScaleNormal="118" workbookViewId="0">
      <selection activeCell="D3" sqref="D3"/>
    </sheetView>
  </sheetViews>
  <sheetFormatPr defaultRowHeight="15" x14ac:dyDescent="0.25"/>
  <sheetData>
    <row r="1" spans="1:5" x14ac:dyDescent="0.25">
      <c r="A1" s="3" t="s">
        <v>0</v>
      </c>
    </row>
    <row r="3" spans="1:5" x14ac:dyDescent="0.25">
      <c r="A3" t="s">
        <v>1</v>
      </c>
    </row>
    <row r="4" spans="1:5" x14ac:dyDescent="0.25">
      <c r="A4" t="s">
        <v>2</v>
      </c>
      <c r="B4">
        <v>12</v>
      </c>
      <c r="C4" t="s">
        <v>3</v>
      </c>
    </row>
    <row r="5" spans="1:5" x14ac:dyDescent="0.25">
      <c r="A5" t="s">
        <v>4</v>
      </c>
      <c r="B5">
        <v>10</v>
      </c>
      <c r="C5" t="s">
        <v>3</v>
      </c>
    </row>
    <row r="6" spans="1:5" x14ac:dyDescent="0.25">
      <c r="A6" t="s">
        <v>5</v>
      </c>
      <c r="B6">
        <v>4</v>
      </c>
      <c r="C6" t="s">
        <v>3</v>
      </c>
      <c r="D6" t="s">
        <v>12</v>
      </c>
    </row>
    <row r="7" spans="1:5" x14ac:dyDescent="0.25">
      <c r="A7" t="s">
        <v>6</v>
      </c>
      <c r="B7">
        <f>A*B*2+A*H*2+B*4*2</f>
        <v>416</v>
      </c>
      <c r="C7" t="s">
        <v>7</v>
      </c>
      <c r="D7">
        <f>(B8*D8+B9*D9+B10*D10)/B7</f>
        <v>0.5903846153846154</v>
      </c>
      <c r="E7" t="s">
        <v>13</v>
      </c>
    </row>
    <row r="8" spans="1:5" x14ac:dyDescent="0.25">
      <c r="A8" t="s">
        <v>8</v>
      </c>
      <c r="B8">
        <f>A*B</f>
        <v>120</v>
      </c>
      <c r="C8" t="s">
        <v>7</v>
      </c>
      <c r="D8">
        <v>0.4</v>
      </c>
    </row>
    <row r="9" spans="1:5" x14ac:dyDescent="0.25">
      <c r="A9" t="s">
        <v>9</v>
      </c>
      <c r="B9">
        <f>B8</f>
        <v>120</v>
      </c>
      <c r="C9" t="s">
        <v>7</v>
      </c>
      <c r="D9">
        <v>0.7</v>
      </c>
    </row>
    <row r="10" spans="1:5" x14ac:dyDescent="0.25">
      <c r="A10" t="s">
        <v>10</v>
      </c>
      <c r="B10">
        <f>2*A*H+2*B*H-Afin</f>
        <v>142</v>
      </c>
      <c r="C10" t="s">
        <v>7</v>
      </c>
      <c r="D10">
        <v>0.8</v>
      </c>
    </row>
    <row r="11" spans="1:5" x14ac:dyDescent="0.25">
      <c r="A11" t="s">
        <v>11</v>
      </c>
      <c r="B11">
        <f>8*3.5+3*1*2</f>
        <v>34</v>
      </c>
      <c r="C11" t="s">
        <v>7</v>
      </c>
    </row>
    <row r="13" spans="1:5" x14ac:dyDescent="0.25">
      <c r="A13" t="s">
        <v>14</v>
      </c>
    </row>
    <row r="17" spans="1:14" x14ac:dyDescent="0.25">
      <c r="D17" s="1" t="s">
        <v>29</v>
      </c>
      <c r="E17" s="2">
        <f>(N21*B21*C21*D21+N22*B22*C22*D22)/((1-D7)*Stot)</f>
        <v>1.3599119718309858E-2</v>
      </c>
    </row>
    <row r="20" spans="1:14" x14ac:dyDescent="0.25">
      <c r="B20" t="s">
        <v>18</v>
      </c>
      <c r="C20" t="s">
        <v>15</v>
      </c>
      <c r="D20" t="s">
        <v>16</v>
      </c>
      <c r="E20" t="s">
        <v>19</v>
      </c>
      <c r="F20" t="s">
        <v>20</v>
      </c>
      <c r="G20" t="s">
        <v>21</v>
      </c>
      <c r="H20" t="s">
        <v>22</v>
      </c>
      <c r="I20" t="s">
        <v>24</v>
      </c>
      <c r="J20" t="s">
        <v>25</v>
      </c>
      <c r="K20" t="s">
        <v>26</v>
      </c>
      <c r="L20" t="s">
        <v>27</v>
      </c>
      <c r="M20" t="s">
        <v>28</v>
      </c>
      <c r="N20" t="s">
        <v>30</v>
      </c>
    </row>
    <row r="21" spans="1:14" x14ac:dyDescent="0.25">
      <c r="A21" t="s">
        <v>17</v>
      </c>
      <c r="B21">
        <f>8*3.5</f>
        <v>28</v>
      </c>
      <c r="C21">
        <v>0.21</v>
      </c>
      <c r="D21">
        <v>1</v>
      </c>
      <c r="E21">
        <v>1.5</v>
      </c>
      <c r="F21">
        <v>6</v>
      </c>
      <c r="G21">
        <v>6</v>
      </c>
      <c r="H21">
        <f>(F21-E21)/G21</f>
        <v>0.75</v>
      </c>
      <c r="I21">
        <v>0</v>
      </c>
      <c r="N21">
        <v>0.35</v>
      </c>
    </row>
    <row r="22" spans="1:14" x14ac:dyDescent="0.25">
      <c r="A22" t="s">
        <v>23</v>
      </c>
      <c r="B22">
        <f>1*2*3</f>
        <v>6</v>
      </c>
      <c r="C22">
        <v>0.43</v>
      </c>
      <c r="D22">
        <v>0.67</v>
      </c>
      <c r="E22">
        <v>2.2000000000000002</v>
      </c>
      <c r="F22">
        <v>14</v>
      </c>
      <c r="G22">
        <v>100</v>
      </c>
      <c r="H22">
        <f>(F22-E22)/G22</f>
        <v>0.11800000000000001</v>
      </c>
      <c r="I22">
        <v>0.5</v>
      </c>
      <c r="J22">
        <v>1</v>
      </c>
      <c r="K22">
        <v>2</v>
      </c>
      <c r="L22">
        <f>K22/I22</f>
        <v>4</v>
      </c>
      <c r="M22">
        <f>J22/I22</f>
        <v>2</v>
      </c>
      <c r="N22">
        <v>0.15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Fattore Luce Diurna</vt:lpstr>
      <vt:lpstr>A</vt:lpstr>
      <vt:lpstr>Afin</vt:lpstr>
      <vt:lpstr>B</vt:lpstr>
      <vt:lpstr>H</vt:lpstr>
      <vt:lpstr>Stot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2019-05-16T15:58:07Z</dcterms:created>
  <dcterms:modified xsi:type="dcterms:W3CDTF">2019-05-16T16:37:44Z</dcterms:modified>
</cp:coreProperties>
</file>