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Users\Farina\Corsi\Fisica-Tecnica-2014\XLS\"/>
    </mc:Choice>
  </mc:AlternateContent>
  <bookViews>
    <workbookView xWindow="2064" yWindow="0" windowWidth="11256" windowHeight="7512"/>
  </bookViews>
  <sheets>
    <sheet name="Sheet1" sheetId="1" r:id="rId1"/>
  </sheets>
  <definedNames>
    <definedName name="M">Sheet1!$B$17</definedName>
    <definedName name="Mpunto">Sheet1!$I$11</definedName>
    <definedName name="P">Sheet1!$C$23</definedName>
    <definedName name="Rho">Sheet1!$B$16</definedName>
    <definedName name="Tfin">Sheet1!$D$11</definedName>
    <definedName name="Tiniz">Sheet1!$D$10</definedName>
    <definedName name="Vpunto">Sheet1!$I$10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2" i="1" l="1"/>
  <c r="I11" i="1"/>
  <c r="I10" i="1"/>
  <c r="I9" i="1"/>
  <c r="B16" i="1"/>
  <c r="B17" i="1" s="1"/>
  <c r="B21" i="1" s="1"/>
  <c r="B25" i="1" s="1"/>
  <c r="D25" i="1" s="1"/>
  <c r="D11" i="1"/>
  <c r="D10" i="1"/>
  <c r="B6" i="1"/>
</calcChain>
</file>

<file path=xl/sharedStrings.xml><?xml version="1.0" encoding="utf-8"?>
<sst xmlns="http://schemas.openxmlformats.org/spreadsheetml/2006/main" count="58" uniqueCount="53">
  <si>
    <t>Riscaldamento di una casa</t>
  </si>
  <si>
    <t>A =</t>
  </si>
  <si>
    <t>m</t>
  </si>
  <si>
    <t>B =</t>
  </si>
  <si>
    <t>C =</t>
  </si>
  <si>
    <t>V =</t>
  </si>
  <si>
    <r>
      <t>m</t>
    </r>
    <r>
      <rPr>
        <vertAlign val="superscript"/>
        <sz val="10"/>
        <color theme="1"/>
        <rFont val="Arial"/>
        <family val="2"/>
      </rPr>
      <t>3</t>
    </r>
  </si>
  <si>
    <t>Transitorio di accensione</t>
  </si>
  <si>
    <t>Mantenimento</t>
  </si>
  <si>
    <t>Calore necessario ?</t>
  </si>
  <si>
    <t>Tiniz =</t>
  </si>
  <si>
    <t>°C</t>
  </si>
  <si>
    <t>Tfin =</t>
  </si>
  <si>
    <t>Densità dell'aria</t>
  </si>
  <si>
    <t>p V = n R0 T</t>
  </si>
  <si>
    <t>p V = M R T</t>
  </si>
  <si>
    <t>R0 =</t>
  </si>
  <si>
    <t>J/kmolK</t>
  </si>
  <si>
    <t>R aria =</t>
  </si>
  <si>
    <t>J/kgK</t>
  </si>
  <si>
    <t>Densità = M/V = p / (R*T)</t>
  </si>
  <si>
    <t>K</t>
  </si>
  <si>
    <t>Rho,iniz =</t>
  </si>
  <si>
    <r>
      <t>kg/m</t>
    </r>
    <r>
      <rPr>
        <vertAlign val="superscript"/>
        <sz val="10"/>
        <color theme="1"/>
        <rFont val="Arial"/>
        <family val="2"/>
      </rPr>
      <t>3</t>
    </r>
  </si>
  <si>
    <t>M,iniz =</t>
  </si>
  <si>
    <t>kg</t>
  </si>
  <si>
    <t>Trasformazione a p=cost</t>
  </si>
  <si>
    <t>Q = H2 - H1 (salto di Entalpia)</t>
  </si>
  <si>
    <t>Q = M * cp * (T2 - T1)</t>
  </si>
  <si>
    <t>Q =</t>
  </si>
  <si>
    <t>J</t>
  </si>
  <si>
    <t>Tempo necessario</t>
  </si>
  <si>
    <t>Pot.Disponibile =</t>
  </si>
  <si>
    <t>W</t>
  </si>
  <si>
    <t>Tempo = Calore / Potenza</t>
  </si>
  <si>
    <t xml:space="preserve">Tempo = </t>
  </si>
  <si>
    <t>s</t>
  </si>
  <si>
    <t>min</t>
  </si>
  <si>
    <t>0.5 Vol/h</t>
  </si>
  <si>
    <t>Ricambio</t>
  </si>
  <si>
    <r>
      <t>m</t>
    </r>
    <r>
      <rPr>
        <vertAlign val="superscript"/>
        <sz val="10"/>
        <color theme="1"/>
        <rFont val="Arial"/>
        <family val="2"/>
      </rPr>
      <t>3</t>
    </r>
    <r>
      <rPr>
        <sz val="10"/>
        <color theme="1"/>
        <rFont val="Arial"/>
        <family val="2"/>
      </rPr>
      <t>/h</t>
    </r>
  </si>
  <si>
    <t>Case</t>
  </si>
  <si>
    <t>Uffici/negozi</t>
  </si>
  <si>
    <t>1 Vol/h</t>
  </si>
  <si>
    <t>Scuole/Ospedali</t>
  </si>
  <si>
    <t>2 Vol/h</t>
  </si>
  <si>
    <t>Portata in Volume</t>
  </si>
  <si>
    <r>
      <t>m</t>
    </r>
    <r>
      <rPr>
        <vertAlign val="superscript"/>
        <sz val="10"/>
        <color theme="1"/>
        <rFont val="Arial"/>
        <family val="2"/>
      </rPr>
      <t>3</t>
    </r>
    <r>
      <rPr>
        <sz val="10"/>
        <color theme="1"/>
        <rFont val="Arial"/>
        <family val="2"/>
      </rPr>
      <t>/s</t>
    </r>
  </si>
  <si>
    <t>Portata in Massa</t>
  </si>
  <si>
    <t>kg/s</t>
  </si>
  <si>
    <t>Potenza di Ricambio</t>
  </si>
  <si>
    <t>M*cp*(T2-T1)</t>
  </si>
  <si>
    <t>Esercizio sul ricambio d'aria in un locale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</si>
</sst>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vertAlign val="superscript"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tabSelected="1" zoomScale="150" zoomScaleNormal="150" workbookViewId="0"/>
  </sheetViews>
  <sheetFormatPr defaultRowHeight="13.2" x14ac:dyDescent="0.25"/>
  <sheetData>
    <row r="1" spans="1:11" x14ac:dyDescent="0.25">
      <c r="A1" t="s">
        <v>0</v>
      </c>
      <c r="E1" t="s">
        <v>52</v>
      </c>
    </row>
    <row r="3" spans="1:11" x14ac:dyDescent="0.25">
      <c r="A3" t="s">
        <v>1</v>
      </c>
      <c r="B3">
        <v>4</v>
      </c>
      <c r="C3" t="s">
        <v>2</v>
      </c>
    </row>
    <row r="4" spans="1:11" x14ac:dyDescent="0.25">
      <c r="A4" t="s">
        <v>3</v>
      </c>
      <c r="B4">
        <v>5</v>
      </c>
      <c r="C4" t="s">
        <v>2</v>
      </c>
    </row>
    <row r="5" spans="1:11" x14ac:dyDescent="0.25">
      <c r="A5" t="s">
        <v>4</v>
      </c>
      <c r="B5">
        <v>3</v>
      </c>
      <c r="C5" t="s">
        <v>2</v>
      </c>
      <c r="G5" t="s">
        <v>41</v>
      </c>
      <c r="H5" t="s">
        <v>42</v>
      </c>
      <c r="I5" t="s">
        <v>44</v>
      </c>
    </row>
    <row r="6" spans="1:11" ht="15.6" x14ac:dyDescent="0.25">
      <c r="A6" t="s">
        <v>5</v>
      </c>
      <c r="B6">
        <f>B3*B4*B5</f>
        <v>60</v>
      </c>
      <c r="C6" t="s">
        <v>6</v>
      </c>
      <c r="G6" t="s">
        <v>38</v>
      </c>
      <c r="H6" t="s">
        <v>43</v>
      </c>
      <c r="I6" t="s">
        <v>45</v>
      </c>
    </row>
    <row r="8" spans="1:11" x14ac:dyDescent="0.25">
      <c r="A8" t="s">
        <v>7</v>
      </c>
      <c r="G8" t="s">
        <v>8</v>
      </c>
    </row>
    <row r="9" spans="1:11" ht="15.6" x14ac:dyDescent="0.25">
      <c r="A9" t="s">
        <v>9</v>
      </c>
      <c r="G9" t="s">
        <v>39</v>
      </c>
      <c r="I9">
        <f>B6/2</f>
        <v>30</v>
      </c>
      <c r="J9" t="s">
        <v>40</v>
      </c>
    </row>
    <row r="10" spans="1:11" ht="15.6" x14ac:dyDescent="0.25">
      <c r="A10" t="s">
        <v>10</v>
      </c>
      <c r="B10">
        <v>0</v>
      </c>
      <c r="C10" t="s">
        <v>11</v>
      </c>
      <c r="D10">
        <f>B10+273</f>
        <v>273</v>
      </c>
      <c r="E10" t="s">
        <v>21</v>
      </c>
      <c r="G10" t="s">
        <v>46</v>
      </c>
      <c r="I10">
        <f>I9/3600</f>
        <v>8.3333333333333332E-3</v>
      </c>
      <c r="J10" t="s">
        <v>47</v>
      </c>
    </row>
    <row r="11" spans="1:11" x14ac:dyDescent="0.25">
      <c r="A11" t="s">
        <v>12</v>
      </c>
      <c r="B11">
        <v>20</v>
      </c>
      <c r="C11" t="s">
        <v>11</v>
      </c>
      <c r="D11">
        <f>B11+273</f>
        <v>293</v>
      </c>
      <c r="E11" t="s">
        <v>21</v>
      </c>
      <c r="G11" t="s">
        <v>48</v>
      </c>
      <c r="I11">
        <f>Vpunto*Rho</f>
        <v>1.0635899137641297E-2</v>
      </c>
      <c r="J11" t="s">
        <v>49</v>
      </c>
    </row>
    <row r="12" spans="1:11" x14ac:dyDescent="0.25">
      <c r="A12" t="s">
        <v>13</v>
      </c>
      <c r="G12" t="s">
        <v>50</v>
      </c>
      <c r="I12">
        <f>Mpunto*1000*(Tfin-Tiniz)</f>
        <v>212.71798275282592</v>
      </c>
      <c r="J12" t="s">
        <v>33</v>
      </c>
      <c r="K12" t="s">
        <v>51</v>
      </c>
    </row>
    <row r="13" spans="1:11" x14ac:dyDescent="0.25">
      <c r="A13" t="s">
        <v>14</v>
      </c>
      <c r="C13" t="s">
        <v>16</v>
      </c>
      <c r="D13">
        <v>8313</v>
      </c>
      <c r="E13" t="s">
        <v>17</v>
      </c>
    </row>
    <row r="14" spans="1:11" x14ac:dyDescent="0.25">
      <c r="A14" t="s">
        <v>15</v>
      </c>
      <c r="C14" t="s">
        <v>18</v>
      </c>
      <c r="D14">
        <v>287</v>
      </c>
      <c r="E14" t="s">
        <v>19</v>
      </c>
    </row>
    <row r="15" spans="1:11" x14ac:dyDescent="0.25">
      <c r="A15" t="s">
        <v>20</v>
      </c>
    </row>
    <row r="16" spans="1:11" ht="15.6" x14ac:dyDescent="0.25">
      <c r="A16" t="s">
        <v>22</v>
      </c>
      <c r="B16">
        <f>100000/(287*Tiniz)</f>
        <v>1.2763078965169556</v>
      </c>
      <c r="C16" t="s">
        <v>23</v>
      </c>
    </row>
    <row r="17" spans="1:5" x14ac:dyDescent="0.25">
      <c r="A17" t="s">
        <v>24</v>
      </c>
      <c r="B17">
        <f>B6*B16</f>
        <v>76.578473791017345</v>
      </c>
      <c r="C17" t="s">
        <v>25</v>
      </c>
    </row>
    <row r="18" spans="1:5" x14ac:dyDescent="0.25">
      <c r="A18" t="s">
        <v>26</v>
      </c>
    </row>
    <row r="19" spans="1:5" x14ac:dyDescent="0.25">
      <c r="A19" t="s">
        <v>27</v>
      </c>
    </row>
    <row r="20" spans="1:5" x14ac:dyDescent="0.25">
      <c r="A20" t="s">
        <v>28</v>
      </c>
    </row>
    <row r="21" spans="1:5" x14ac:dyDescent="0.25">
      <c r="A21" s="1" t="s">
        <v>29</v>
      </c>
      <c r="B21" s="1">
        <f>M*1000*(Tfin-Tiniz)</f>
        <v>1531569.4758203467</v>
      </c>
      <c r="C21" s="1" t="s">
        <v>30</v>
      </c>
    </row>
    <row r="22" spans="1:5" x14ac:dyDescent="0.25">
      <c r="A22" t="s">
        <v>31</v>
      </c>
    </row>
    <row r="23" spans="1:5" x14ac:dyDescent="0.25">
      <c r="A23" t="s">
        <v>32</v>
      </c>
      <c r="C23">
        <v>1200</v>
      </c>
      <c r="D23" t="s">
        <v>33</v>
      </c>
    </row>
    <row r="24" spans="1:5" x14ac:dyDescent="0.25">
      <c r="A24" t="s">
        <v>34</v>
      </c>
    </row>
    <row r="25" spans="1:5" x14ac:dyDescent="0.25">
      <c r="A25" t="s">
        <v>35</v>
      </c>
      <c r="B25">
        <f>B21/P</f>
        <v>1276.3078965169557</v>
      </c>
      <c r="C25" t="s">
        <v>36</v>
      </c>
      <c r="D25">
        <f>B25/60</f>
        <v>21.271798275282595</v>
      </c>
      <c r="E25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7</vt:i4>
      </vt:variant>
    </vt:vector>
  </HeadingPairs>
  <TitlesOfParts>
    <vt:vector size="8" baseType="lpstr">
      <vt:lpstr>Sheet1</vt:lpstr>
      <vt:lpstr>M</vt:lpstr>
      <vt:lpstr>Mpunto</vt:lpstr>
      <vt:lpstr>P</vt:lpstr>
      <vt:lpstr>Rho</vt:lpstr>
      <vt:lpstr>Tfin</vt:lpstr>
      <vt:lpstr>Tiniz</vt:lpstr>
      <vt:lpstr>Vpunto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Angelo Farina</dc:creator>
  <cp:lastModifiedBy>Angelo Farina</cp:lastModifiedBy>
  <dcterms:created xsi:type="dcterms:W3CDTF">2014-03-21T15:10:30Z</dcterms:created>
  <dcterms:modified xsi:type="dcterms:W3CDTF">2014-04-07T10:39:24Z</dcterms:modified>
</cp:coreProperties>
</file>