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3-06-2017\"/>
    </mc:Choice>
  </mc:AlternateContent>
  <bookViews>
    <workbookView xWindow="9288" yWindow="0" windowWidth="9192" windowHeight="6252"/>
  </bookViews>
  <sheets>
    <sheet name="Acustica ed Illuminotecnica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'Acustica ed Illuminotecnica'!$P$4</definedName>
    <definedName name="AA">#REF!</definedName>
    <definedName name="AB">#REF!</definedName>
    <definedName name="B">'Acustica ed Illuminotecnica'!$P$5</definedName>
    <definedName name="BB">#REF!</definedName>
    <definedName name="CC">'Acustica ed Illuminotecnica'!$P$6</definedName>
    <definedName name="CCC">'Acustica ed Illuminotecnica'!#REF!</definedName>
    <definedName name="CD">#REF!</definedName>
    <definedName name="COP">'Acustica ed Illuminotecnica'!#REF!</definedName>
    <definedName name="cp">'Acustica ed Illuminotecnica'!#REF!</definedName>
    <definedName name="cpa">#REF!</definedName>
    <definedName name="cvn">#REF!</definedName>
    <definedName name="cvo">#REF!</definedName>
    <definedName name="Cx">#REF!</definedName>
    <definedName name="D">'Acustica ed Illuminotecnica'!$P$7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'Acustica ed Illuminotecnica'!$P$8</definedName>
    <definedName name="EE">#REF!</definedName>
    <definedName name="EF">#REF!</definedName>
    <definedName name="F">'Acustica ed Illuminotecnica'!$P$9</definedName>
    <definedName name="FF">#REF!</definedName>
    <definedName name="fr">'Acustica ed Illuminotecnica'!#REF!</definedName>
    <definedName name="freq">#REF!</definedName>
    <definedName name="hconv">#REF!</definedName>
    <definedName name="I">'Acustica ed Illuminotecnica'!#REF!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'Acustica ed Illuminotecnica'!#REF!</definedName>
    <definedName name="Ma">#REF!</definedName>
    <definedName name="Maria">'Acustica ed Illuminotecnica'!#REF!</definedName>
    <definedName name="mat">'Acustica ed Illuminotecnica'!$B$3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'Acustica ed Illuminotecnica'!#REF!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'Acustica ed Illuminotecnica'!#REF!</definedName>
    <definedName name="Qm">#REF!</definedName>
    <definedName name="Qpunto">'Acustica ed Illuminotecnica'!#REF!</definedName>
    <definedName name="QQ">#REF!</definedName>
    <definedName name="Qscamb">#REF!</definedName>
    <definedName name="Raria">#REF!</definedName>
    <definedName name="Rho">'Acustica ed Illuminotecnica'!#REF!</definedName>
    <definedName name="Rhoa">#REF!</definedName>
    <definedName name="RhoL">#REF!</definedName>
    <definedName name="RhoS">#REF!</definedName>
    <definedName name="RR">'Acustica ed Illuminotecnica'!#REF!</definedName>
    <definedName name="rrr">#REF!</definedName>
    <definedName name="rrrr">[1]Calcoli!$G$29</definedName>
    <definedName name="Rtot">#REF!</definedName>
    <definedName name="s">'Acustica ed Illuminotecnica'!#REF!</definedName>
    <definedName name="schj">#REF!</definedName>
    <definedName name="Sdiv">#REF!</definedName>
    <definedName name="Sigma">'Acustica ed Illuminotecnica'!#REF!</definedName>
    <definedName name="spess1">#REF!</definedName>
    <definedName name="spess2">#REF!</definedName>
    <definedName name="spess3">#REF!</definedName>
    <definedName name="T">'Acustica ed Illuminotecnica'!#REF!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'Acustica ed Illuminotecnica'!#REF!</definedName>
    <definedName name="Vfin">#REF!</definedName>
    <definedName name="Vn">#REF!</definedName>
    <definedName name="Vo">#REF!</definedName>
    <definedName name="Vol">#REF!</definedName>
    <definedName name="W">'Acustica ed Illuminotecnica'!#REF!</definedName>
    <definedName name="XX">#REF!</definedName>
    <definedName name="XXX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 l="1"/>
  <c r="P5" i="1" s="1"/>
  <c r="P6" i="1" l="1"/>
  <c r="P7" i="1" s="1"/>
  <c r="P8" i="1" l="1"/>
  <c r="P9" i="1" l="1"/>
  <c r="I53" i="1" s="1"/>
  <c r="D54" i="1" s="1"/>
  <c r="D42" i="1" l="1"/>
  <c r="D50" i="1"/>
  <c r="D46" i="1"/>
  <c r="D58" i="1"/>
</calcChain>
</file>

<file path=xl/sharedStrings.xml><?xml version="1.0" encoding="utf-8"?>
<sst xmlns="http://schemas.openxmlformats.org/spreadsheetml/2006/main" count="67" uniqueCount="61">
  <si>
    <t>Matricola</t>
  </si>
  <si>
    <t>A</t>
  </si>
  <si>
    <t>B</t>
  </si>
  <si>
    <t>C</t>
  </si>
  <si>
    <t>D</t>
  </si>
  <si>
    <t>E</t>
  </si>
  <si>
    <t>F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</si>
  <si>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sono quelle dotate di maggior efficienza in lumen/watt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</si>
  <si>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</si>
  <si>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</si>
  <si>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</si>
  <si>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</si>
  <si>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20 volte il logaritmo decimale del rapporto fra pressione sonora e pressione sonora di riferimento (20 </t>
    </r>
    <r>
      <rPr>
        <sz val="9"/>
        <color rgb="FF000000"/>
        <rFont val="Symbol"/>
        <family val="1"/>
        <charset val="2"/>
      </rPr>
      <t>m</t>
    </r>
    <r>
      <rPr>
        <sz val="9"/>
        <color rgb="FF000000"/>
        <rFont val="Arial"/>
        <family val="2"/>
      </rPr>
      <t>Pa)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</si>
  <si>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trasmessa ed energia sonora incidente su una parete</t>
    </r>
  </si>
  <si>
    <t>La risposta deve contenere numero ed unità di misura, separati da uno spazio</t>
  </si>
  <si>
    <t xml:space="preserve"> </t>
  </si>
  <si>
    <t>3) Identificare le affermazioni corrette relative a sistemi di illuminazione artificiale</t>
  </si>
  <si>
    <t>Esercizi (3 pt. cadauno se giusti, 0 pt. se errati o non fatti)</t>
  </si>
  <si>
    <r>
      <t>E</t>
    </r>
    <r>
      <rPr>
        <b/>
        <i/>
        <sz val="9"/>
        <color rgb="FF000000"/>
        <rFont val="Arial"/>
        <family val="2"/>
      </rPr>
      <t xml:space="preserve"> =</t>
    </r>
  </si>
  <si>
    <t>1) Cosa rappresenta il valore che appare sul fonometro in dB(C)?</t>
  </si>
  <si>
    <t>Una sola risposta, se esatta dà +5, se errata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</si>
  <si>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picco, che non deve mai superare 130 dB</t>
    </r>
  </si>
  <si>
    <t>2) Cosa si intende per coefficiente di assorbimento acustico apparente?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</si>
  <si>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assorbita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</si>
  <si>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</si>
  <si>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complemento ad uno del rapporto fra energia sonora riflessa ed energia sonora incidente su una parete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</si>
  <si>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ottenuta misurando il tempo di riverberazione</t>
    </r>
  </si>
  <si>
    <r>
      <t>Ammesse risposte multiple - +5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</si>
  <si>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qualità cromatica della luce è valutabile grazie alla temperature di colore in K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</si>
  <si>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L’indice di resa cromatica IRC delle lampade a LED è sempre maggiore di quello delle lampade a filamento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</si>
  <si>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tubi fluorescenti sono quelle di maggior durata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</si>
  <si>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dei fari delle automobili sono alogene o allo Xenon, ma mai a LED, perché’ darebbero fastidio a chi viene incontro</t>
    </r>
  </si>
  <si>
    <t>4) Che legame esiste fra illuminamento in Lux e Intensità luminosa in Candele?</t>
  </si>
  <si>
    <t>Una sola risposta, se esatta dà +5, se errata dà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</si>
  <si>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Non esiste alcun legame, sono due grandezze diverse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</si>
  <si>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L’intensità luminosa diminuisce col quadrato della distanza dalla sorgente, mentre l’illuminamento rimane costante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</si>
  <si>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il rapporto fra Intensità luminosa e superficie illuminata in 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, moltiplicato per il coseno dell’angolo di incidenza.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</si>
  <si>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il rapporto fra Intensità luminosa e quadrato della distanza dalla sorgente, moltiplicato per il coseno dell’angolo di incidenza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</si>
  <si>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indica quanta luce viene emessa da una sorgente luminosa, mentre l’intensità luminosa è il rapporto fra la luce emessa e l’angolo solido.</t>
    </r>
  </si>
  <si>
    <r>
      <t>5) Una lampada a LED ha una efficienza luminosa di 100+F Lumen/Watt. Determinare il flusso luminoso conoscendo la potenza elettrica assorbita, che è pari a 100+E*10 W</t>
    </r>
    <r>
      <rPr>
        <sz val="9"/>
        <color rgb="FF000000"/>
        <rFont val="Arial"/>
        <family val="2"/>
      </rPr>
      <t>.</t>
    </r>
  </si>
  <si>
    <t>6) Determinare la pressione sonora rilevata da un fonometro che indica Lp=90+F dB</t>
  </si>
  <si>
    <t>p =</t>
  </si>
  <si>
    <t>7) Calcolare il livello equivalente durante un tempo di esposizione di 11h, in cui il livello sonoro rimane pari a 80+F dB(A) per 3 ore e rimane pari a 70+E per le restanti 8 ore.</t>
  </si>
  <si>
    <t>Leq =</t>
  </si>
  <si>
    <t>8) Una lampada “spot” emette 1000+E*100 Lumen ed è puntato verso il basso, ad una altezza dal suolo pari a m 5+D/5. Il fascio conico emesso ha una intensita’ uniforme ed un angolo solido pari a 0.2+F/10 sterad. Determinare il valore di illuminamento massimo al suolo, al centro del cerchio illuminato.</t>
  </si>
  <si>
    <t>9) Un luxmetro posto sul tetto di una casa misura un valore di E=1000+F*100 Lux. Un altro luxmetro viene posto su un tavolo entro una stanza, e misura 20+E Lux. Quanto vale il fattore di luce diurna?</t>
  </si>
  <si>
    <t>Lumen</t>
  </si>
  <si>
    <r>
      <t>= 20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Pa * 10^(Lp/20)</t>
    </r>
  </si>
  <si>
    <t>= W*Eta</t>
  </si>
  <si>
    <t>dB(A)</t>
  </si>
  <si>
    <t>Pa</t>
  </si>
  <si>
    <r>
      <t>F</t>
    </r>
    <r>
      <rPr>
        <b/>
        <sz val="9"/>
        <color rgb="FF000000"/>
        <rFont val="Arial"/>
        <family val="2"/>
      </rPr>
      <t xml:space="preserve"> =</t>
    </r>
  </si>
  <si>
    <t>= 10*log10((3*10^(Lp1/10)+8*10^(Lp2/10))/11)</t>
  </si>
  <si>
    <t>I =</t>
  </si>
  <si>
    <t>Cd</t>
  </si>
  <si>
    <t>lx</t>
  </si>
  <si>
    <t>= I/r^2</t>
  </si>
  <si>
    <t>= Ein/Eout</t>
  </si>
  <si>
    <r>
      <t>h</t>
    </r>
    <r>
      <rPr>
        <b/>
        <sz val="9"/>
        <color rgb="FF000000"/>
        <rFont val="Arial"/>
        <family val="2"/>
      </rPr>
      <t xml:space="preserve"> =</t>
    </r>
  </si>
  <si>
    <t>= Phi/Omega</t>
  </si>
  <si>
    <t>Acustica Applicata ed Iluminotecnica (ADI) - 23/06/2017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</si>
</sst>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1"/>
      <color theme="1"/>
      <name val="Calibri"/>
      <family val="2"/>
    </font>
    <font>
      <sz val="9"/>
      <color rgb="FF000000"/>
      <name val="Symbol"/>
      <family val="1"/>
      <charset val="2"/>
    </font>
    <font>
      <sz val="10"/>
      <name val="Arial"/>
      <family val="2"/>
    </font>
    <font>
      <b/>
      <sz val="9"/>
      <color rgb="FF000000"/>
      <name val="Symbol"/>
      <family val="1"/>
      <charset val="2"/>
    </font>
    <font>
      <b/>
      <i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7" fillId="0" borderId="0" xfId="0" applyFont="1" applyAlignment="1">
      <alignment horizontal="left" vertical="center" indent="15"/>
    </xf>
    <xf numFmtId="0" fontId="4" fillId="3" borderId="0" xfId="0" applyFont="1" applyFill="1" applyAlignment="1">
      <alignment vertical="center"/>
    </xf>
    <xf numFmtId="0" fontId="9" fillId="0" borderId="0" xfId="1"/>
    <xf numFmtId="0" fontId="0" fillId="0" borderId="0" xfId="0" quotePrefix="1"/>
    <xf numFmtId="0" fontId="3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0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27" zoomScale="95" zoomScaleNormal="95" workbookViewId="0">
      <selection activeCell="B4" sqref="B4"/>
    </sheetView>
  </sheetViews>
  <sheetFormatPr defaultRowHeight="13.2" x14ac:dyDescent="0.25"/>
  <cols>
    <col min="2" max="2" width="10" bestFit="1" customWidth="1"/>
  </cols>
  <sheetData>
    <row r="1" spans="1:16" x14ac:dyDescent="0.25">
      <c r="A1" s="6" t="s">
        <v>60</v>
      </c>
      <c r="B1" s="6"/>
    </row>
    <row r="2" spans="1:16" x14ac:dyDescent="0.25">
      <c r="A2" s="6"/>
      <c r="B2" s="6"/>
    </row>
    <row r="3" spans="1:16" x14ac:dyDescent="0.25">
      <c r="A3" s="6" t="s">
        <v>0</v>
      </c>
      <c r="B3" s="6">
        <v>250166</v>
      </c>
      <c r="O3" s="11" t="s">
        <v>0</v>
      </c>
      <c r="P3" s="11">
        <f>mat</f>
        <v>250166</v>
      </c>
    </row>
    <row r="4" spans="1:16" s="8" customFormat="1" x14ac:dyDescent="0.25">
      <c r="O4" s="11" t="s">
        <v>1</v>
      </c>
      <c r="P4" s="11">
        <f>INT(P3/100000)</f>
        <v>2</v>
      </c>
    </row>
    <row r="5" spans="1:16" s="8" customFormat="1" x14ac:dyDescent="0.25">
      <c r="A5" s="4" t="s">
        <v>19</v>
      </c>
      <c r="B5"/>
      <c r="C5" s="2" t="s">
        <v>20</v>
      </c>
      <c r="O5" s="11" t="s">
        <v>2</v>
      </c>
      <c r="P5" s="11">
        <f>INT((P3-P4*100000)/10000)</f>
        <v>5</v>
      </c>
    </row>
    <row r="6" spans="1:16" s="8" customFormat="1" x14ac:dyDescent="0.25">
      <c r="A6" s="4"/>
      <c r="B6"/>
      <c r="C6" s="2"/>
      <c r="O6" s="11" t="s">
        <v>3</v>
      </c>
      <c r="P6" s="11">
        <f>INT((P3-P4*100000-P5*10000)/1000)</f>
        <v>0</v>
      </c>
    </row>
    <row r="7" spans="1:16" s="8" customFormat="1" x14ac:dyDescent="0.25">
      <c r="A7" s="3" t="s">
        <v>8</v>
      </c>
      <c r="B7"/>
      <c r="C7"/>
      <c r="O7" s="11" t="s">
        <v>4</v>
      </c>
      <c r="P7" s="11">
        <f>INT((P3-P4*100000-P5*10000-P6*1000)/100)</f>
        <v>1</v>
      </c>
    </row>
    <row r="8" spans="1:16" s="8" customFormat="1" x14ac:dyDescent="0.25">
      <c r="A8" s="3" t="s">
        <v>9</v>
      </c>
      <c r="B8"/>
      <c r="C8"/>
      <c r="O8" s="11" t="s">
        <v>5</v>
      </c>
      <c r="P8" s="11">
        <f>INT((P3-P4*100000-P5*10000-P6*1000-P7*100)/10)</f>
        <v>6</v>
      </c>
    </row>
    <row r="9" spans="1:16" s="8" customFormat="1" x14ac:dyDescent="0.25">
      <c r="A9" s="3" t="s">
        <v>10</v>
      </c>
      <c r="B9"/>
      <c r="C9"/>
      <c r="O9" s="11" t="s">
        <v>6</v>
      </c>
      <c r="P9" s="11">
        <f>INT((P3-P4*100000-P5*10000-P6*1000-P7*100-P8*10))</f>
        <v>6</v>
      </c>
    </row>
    <row r="10" spans="1:16" s="8" customFormat="1" x14ac:dyDescent="0.25">
      <c r="A10" s="3" t="s">
        <v>11</v>
      </c>
      <c r="B10"/>
      <c r="C10"/>
    </row>
    <row r="11" spans="1:16" s="8" customFormat="1" x14ac:dyDescent="0.25">
      <c r="A11" s="5" t="s">
        <v>21</v>
      </c>
      <c r="B11" s="7"/>
      <c r="C11" s="7"/>
      <c r="D11" s="7"/>
      <c r="E11" s="7"/>
      <c r="F11" s="7"/>
      <c r="G11" s="7"/>
      <c r="H11" s="7"/>
      <c r="I11" s="7"/>
      <c r="J11" s="7"/>
    </row>
    <row r="12" spans="1:16" s="8" customFormat="1" x14ac:dyDescent="0.25">
      <c r="A12" s="3" t="s">
        <v>12</v>
      </c>
      <c r="B12"/>
      <c r="C12"/>
    </row>
    <row r="13" spans="1:16" s="8" customFormat="1" x14ac:dyDescent="0.25">
      <c r="A13" s="3"/>
      <c r="B13"/>
      <c r="C13"/>
    </row>
    <row r="14" spans="1:16" x14ac:dyDescent="0.25">
      <c r="A14" s="4" t="s">
        <v>22</v>
      </c>
    </row>
    <row r="15" spans="1:16" x14ac:dyDescent="0.25">
      <c r="A15" s="2" t="s">
        <v>20</v>
      </c>
      <c r="B15" s="2"/>
    </row>
    <row r="16" spans="1:16" x14ac:dyDescent="0.25">
      <c r="A16" s="3" t="s">
        <v>23</v>
      </c>
    </row>
    <row r="17" spans="1:10" x14ac:dyDescent="0.25">
      <c r="A17" s="3" t="s">
        <v>13</v>
      </c>
    </row>
    <row r="18" spans="1:10" x14ac:dyDescent="0.25">
      <c r="A18" s="3" t="s">
        <v>24</v>
      </c>
    </row>
    <row r="19" spans="1:10" x14ac:dyDescent="0.25">
      <c r="A19" s="5" t="s">
        <v>25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3" t="s">
        <v>26</v>
      </c>
    </row>
    <row r="21" spans="1:10" x14ac:dyDescent="0.25">
      <c r="A21" s="3"/>
    </row>
    <row r="22" spans="1:10" x14ac:dyDescent="0.25">
      <c r="A22" s="4" t="s">
        <v>16</v>
      </c>
    </row>
    <row r="23" spans="1:10" x14ac:dyDescent="0.25">
      <c r="A23" s="2" t="s">
        <v>27</v>
      </c>
    </row>
    <row r="24" spans="1:10" x14ac:dyDescent="0.25">
      <c r="A24" s="3" t="s">
        <v>28</v>
      </c>
    </row>
    <row r="25" spans="1:10" x14ac:dyDescent="0.25">
      <c r="A25" s="3" t="s">
        <v>29</v>
      </c>
    </row>
    <row r="26" spans="1:10" x14ac:dyDescent="0.25">
      <c r="A26" s="3" t="s">
        <v>30</v>
      </c>
    </row>
    <row r="27" spans="1:10" x14ac:dyDescent="0.25">
      <c r="A27" s="5" t="s">
        <v>7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3" t="s">
        <v>31</v>
      </c>
    </row>
    <row r="29" spans="1:10" x14ac:dyDescent="0.25">
      <c r="A29" s="4"/>
    </row>
    <row r="30" spans="1:10" x14ac:dyDescent="0.25">
      <c r="A30" s="4" t="s">
        <v>32</v>
      </c>
    </row>
    <row r="31" spans="1:10" x14ac:dyDescent="0.25">
      <c r="A31" s="10" t="s">
        <v>33</v>
      </c>
    </row>
    <row r="32" spans="1:10" x14ac:dyDescent="0.25">
      <c r="A32" s="3" t="s">
        <v>34</v>
      </c>
    </row>
    <row r="33" spans="1:13" x14ac:dyDescent="0.25">
      <c r="A33" s="3" t="s">
        <v>35</v>
      </c>
    </row>
    <row r="34" spans="1:13" x14ac:dyDescent="0.25">
      <c r="A34" s="3" t="s">
        <v>36</v>
      </c>
    </row>
    <row r="35" spans="1:13" x14ac:dyDescent="0.25">
      <c r="A35" s="5" t="s">
        <v>37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25">
      <c r="A36" s="3" t="s">
        <v>38</v>
      </c>
    </row>
    <row r="37" spans="1:13" x14ac:dyDescent="0.25">
      <c r="A37" s="4"/>
    </row>
    <row r="38" spans="1:13" x14ac:dyDescent="0.25">
      <c r="A38" s="4" t="s">
        <v>17</v>
      </c>
    </row>
    <row r="39" spans="1:13" ht="14.4" x14ac:dyDescent="0.25">
      <c r="A39" s="9"/>
    </row>
    <row r="40" spans="1:13" x14ac:dyDescent="0.25">
      <c r="A40" s="13" t="s">
        <v>39</v>
      </c>
    </row>
    <row r="41" spans="1:13" x14ac:dyDescent="0.25">
      <c r="A41" s="2" t="s">
        <v>14</v>
      </c>
    </row>
    <row r="42" spans="1:13" x14ac:dyDescent="0.25">
      <c r="A42" s="2"/>
      <c r="C42" s="14" t="s">
        <v>51</v>
      </c>
      <c r="D42" s="6">
        <f>(100+E*10)*(100+F)</f>
        <v>16960</v>
      </c>
      <c r="E42" s="6" t="s">
        <v>46</v>
      </c>
      <c r="F42" s="12" t="s">
        <v>48</v>
      </c>
    </row>
    <row r="43" spans="1:13" ht="14.4" x14ac:dyDescent="0.25">
      <c r="A43" s="9"/>
    </row>
    <row r="44" spans="1:13" x14ac:dyDescent="0.25">
      <c r="A44" s="13" t="s">
        <v>40</v>
      </c>
    </row>
    <row r="45" spans="1:13" x14ac:dyDescent="0.25">
      <c r="A45" s="2" t="s">
        <v>14</v>
      </c>
    </row>
    <row r="46" spans="1:13" x14ac:dyDescent="0.25">
      <c r="A46" s="2"/>
      <c r="C46" s="4" t="s">
        <v>41</v>
      </c>
      <c r="D46" s="6">
        <f>0.00002*10^((90+F)/20)</f>
        <v>1.2619146889603869</v>
      </c>
      <c r="E46" s="6" t="s">
        <v>50</v>
      </c>
      <c r="F46" s="12" t="s">
        <v>47</v>
      </c>
    </row>
    <row r="47" spans="1:13" ht="14.4" x14ac:dyDescent="0.25">
      <c r="A47" s="9"/>
    </row>
    <row r="48" spans="1:13" x14ac:dyDescent="0.25">
      <c r="A48" s="13" t="s">
        <v>42</v>
      </c>
    </row>
    <row r="49" spans="1:11" x14ac:dyDescent="0.25">
      <c r="A49" s="2" t="s">
        <v>14</v>
      </c>
    </row>
    <row r="50" spans="1:11" x14ac:dyDescent="0.25">
      <c r="A50" s="1"/>
      <c r="C50" s="4" t="s">
        <v>43</v>
      </c>
      <c r="D50" s="6">
        <f>10*LOG10((3*10^((80+F)/10)+8*10^((70+E)/10))/11)</f>
        <v>81.383909114585848</v>
      </c>
      <c r="E50" s="6" t="s">
        <v>49</v>
      </c>
      <c r="F50" s="12" t="s">
        <v>52</v>
      </c>
    </row>
    <row r="51" spans="1:11" ht="14.4" x14ac:dyDescent="0.25">
      <c r="A51" s="9"/>
    </row>
    <row r="52" spans="1:11" x14ac:dyDescent="0.25">
      <c r="A52" s="13" t="s">
        <v>44</v>
      </c>
    </row>
    <row r="53" spans="1:11" x14ac:dyDescent="0.25">
      <c r="A53" s="2" t="s">
        <v>14</v>
      </c>
      <c r="H53" t="s">
        <v>53</v>
      </c>
      <c r="I53">
        <f>(1000+E*100)/(0.2+F/10)</f>
        <v>2000</v>
      </c>
      <c r="J53" t="s">
        <v>54</v>
      </c>
      <c r="K53" s="12" t="s">
        <v>59</v>
      </c>
    </row>
    <row r="54" spans="1:11" x14ac:dyDescent="0.25">
      <c r="A54" s="2"/>
      <c r="C54" s="4" t="s">
        <v>18</v>
      </c>
      <c r="D54" s="6">
        <f>I53/(5+D/5)^2</f>
        <v>73.964497041420117</v>
      </c>
      <c r="E54" s="6" t="s">
        <v>55</v>
      </c>
      <c r="F54" s="12" t="s">
        <v>56</v>
      </c>
    </row>
    <row r="55" spans="1:11" x14ac:dyDescent="0.25">
      <c r="A55" s="1" t="s">
        <v>15</v>
      </c>
    </row>
    <row r="56" spans="1:11" x14ac:dyDescent="0.25">
      <c r="A56" s="4" t="s">
        <v>45</v>
      </c>
    </row>
    <row r="57" spans="1:11" x14ac:dyDescent="0.25">
      <c r="A57" s="2" t="s">
        <v>14</v>
      </c>
    </row>
    <row r="58" spans="1:11" x14ac:dyDescent="0.25">
      <c r="C58" s="14" t="s">
        <v>58</v>
      </c>
      <c r="D58" s="15">
        <f>(20+E)/(1000+F*100)</f>
        <v>1.6250000000000001E-2</v>
      </c>
      <c r="F58" s="12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Acustica ed Illuminotecnica</vt:lpstr>
      <vt:lpstr>A</vt:lpstr>
      <vt:lpstr>B</vt:lpstr>
      <vt:lpstr>CC</vt:lpstr>
      <vt:lpstr>D</vt:lpstr>
      <vt:lpstr>E</vt:lpstr>
      <vt:lpstr>F</vt:lpstr>
      <vt:lpstr>mat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2017-06-23T12:06:39Z</dcterms:modified>
</cp:coreProperties>
</file>